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7515" windowHeight="5640"/>
  </bookViews>
  <sheets>
    <sheet name="Folha2" sheetId="4" r:id="rId1"/>
  </sheets>
  <calcPr calcId="145621"/>
</workbook>
</file>

<file path=xl/calcChain.xml><?xml version="1.0" encoding="utf-8"?>
<calcChain xmlns="http://schemas.openxmlformats.org/spreadsheetml/2006/main">
  <c r="C24" i="4" l="1"/>
  <c r="C18" i="4"/>
  <c r="C17" i="4"/>
  <c r="C16" i="4"/>
  <c r="C15" i="4"/>
  <c r="C10" i="4"/>
  <c r="C9" i="4"/>
  <c r="C8" i="4"/>
  <c r="C7" i="4"/>
  <c r="C12" i="4" l="1"/>
  <c r="C20" i="4"/>
  <c r="C26" i="4" l="1"/>
  <c r="C27" i="4" s="1"/>
  <c r="C28" i="4" s="1"/>
</calcChain>
</file>

<file path=xl/sharedStrings.xml><?xml version="1.0" encoding="utf-8"?>
<sst xmlns="http://schemas.openxmlformats.org/spreadsheetml/2006/main" count="28" uniqueCount="19">
  <si>
    <t>&lt;=2000</t>
  </si>
  <si>
    <t>GT</t>
  </si>
  <si>
    <t>2001-30000</t>
  </si>
  <si>
    <t>30001-70000</t>
  </si>
  <si>
    <t>&gt;70000</t>
  </si>
  <si>
    <t>Actualmente</t>
  </si>
  <si>
    <t>Nº Passageiros</t>
  </si>
  <si>
    <t>TOTAL (SDR)</t>
  </si>
  <si>
    <t>TOTAL (EURO)</t>
  </si>
  <si>
    <t>SDR</t>
  </si>
  <si>
    <t>EURO</t>
  </si>
  <si>
    <t>US$</t>
  </si>
  <si>
    <t>http://www.imf.org/external/np/fin/data/rms_sdrv.aspx</t>
  </si>
  <si>
    <t>TOTAL (US$)</t>
  </si>
  <si>
    <t>http://www.xe.com/pt/</t>
  </si>
  <si>
    <t>Arqueação Bruta</t>
  </si>
  <si>
    <t>Créditos por morte ou lesões corporais (Art.6.1 (a) do Protocolo)</t>
  </si>
  <si>
    <t>Outros créditos  (Art.6.1 (b) do Protocolo)</t>
  </si>
  <si>
    <t>Passageiros (Art.7 do Protocolo)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</si>
</sst>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.8000000000000007"/>
      <color rgb="FF505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2" borderId="0" xfId="0" applyFill="1" applyProtection="1"/>
    <xf numFmtId="0" fontId="0" fillId="4" borderId="2" xfId="0" applyFill="1" applyBorder="1" applyProtection="1"/>
    <xf numFmtId="4" fontId="0" fillId="4" borderId="3" xfId="0" applyNumberFormat="1" applyFill="1" applyBorder="1" applyProtection="1"/>
    <xf numFmtId="0" fontId="0" fillId="4" borderId="4" xfId="0" applyFill="1" applyBorder="1" applyProtection="1"/>
    <xf numFmtId="4" fontId="0" fillId="4" borderId="5" xfId="0" applyNumberFormat="1" applyFill="1" applyBorder="1" applyProtection="1"/>
    <xf numFmtId="0" fontId="0" fillId="4" borderId="6" xfId="0" applyFill="1" applyBorder="1" applyProtection="1"/>
    <xf numFmtId="4" fontId="0" fillId="4" borderId="7" xfId="0" applyNumberFormat="1" applyFill="1" applyBorder="1" applyProtection="1"/>
    <xf numFmtId="0" fontId="0" fillId="2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/>
    <xf numFmtId="164" fontId="2" fillId="3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4" borderId="8" xfId="0" applyFill="1" applyBorder="1" applyProtection="1"/>
    <xf numFmtId="0" fontId="0" fillId="2" borderId="10" xfId="0" applyFill="1" applyBorder="1" applyProtection="1"/>
    <xf numFmtId="0" fontId="0" fillId="4" borderId="1" xfId="0" applyFill="1" applyBorder="1" applyProtection="1"/>
    <xf numFmtId="0" fontId="0" fillId="2" borderId="9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4" fontId="0" fillId="2" borderId="0" xfId="0" applyNumberFormat="1" applyFill="1" applyBorder="1" applyProtection="1"/>
    <xf numFmtId="0" fontId="0" fillId="2" borderId="0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vertical="center" wrapText="1"/>
    </xf>
    <xf numFmtId="0" fontId="0" fillId="0" borderId="6" xfId="0" applyBorder="1" applyAlignment="1">
      <alignment vertical="center" wrapText="1"/>
    </xf>
    <xf numFmtId="0" fontId="0" fillId="2" borderId="9" xfId="0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4" xfId="1" applyFill="1" applyBorder="1" applyAlignment="1" applyProtection="1">
      <alignment horizontal="center"/>
      <protection locked="0"/>
    </xf>
    <xf numFmtId="0" fontId="1" fillId="2" borderId="0" xfId="1" applyFill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vertical="center" textRotation="90" wrapText="1"/>
    </xf>
    <xf numFmtId="0" fontId="0" fillId="2" borderId="10" xfId="0" applyFill="1" applyBorder="1" applyAlignment="1" applyProtection="1">
      <alignment horizontal="center" vertical="center" textRotation="90" wrapText="1"/>
    </xf>
    <xf numFmtId="0" fontId="0" fillId="2" borderId="11" xfId="0" applyFill="1" applyBorder="1" applyAlignment="1" applyProtection="1">
      <alignment horizontal="center" vertical="center" textRotation="90" wrapText="1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mf.org/external/np/fin/data/rms_sdrv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abSelected="1" workbookViewId="0">
      <selection activeCell="E28" sqref="E28"/>
    </sheetView>
  </sheetViews>
  <sheetFormatPr defaultRowHeight="15" x14ac:dyDescent="0.25"/>
  <cols>
    <col min="1" max="1" width="9.140625" style="1"/>
    <col min="2" max="2" width="25.7109375" style="1" customWidth="1"/>
    <col min="3" max="3" width="14.85546875" style="1" customWidth="1"/>
    <col min="4" max="4" width="14.85546875" style="18" customWidth="1"/>
    <col min="5" max="5" width="11.7109375" style="1" customWidth="1"/>
    <col min="6" max="6" width="11.85546875" style="1" customWidth="1"/>
    <col min="7" max="16384" width="9.140625" style="1"/>
  </cols>
  <sheetData>
    <row r="2" spans="2:12" x14ac:dyDescent="0.25">
      <c r="B2" s="8" t="s">
        <v>15</v>
      </c>
      <c r="C2" s="8" t="s">
        <v>6</v>
      </c>
      <c r="D2" s="17"/>
      <c r="E2" s="10" t="s">
        <v>9</v>
      </c>
      <c r="F2" s="10">
        <v>1</v>
      </c>
    </row>
    <row r="3" spans="2:12" x14ac:dyDescent="0.25">
      <c r="B3" s="9">
        <v>0</v>
      </c>
      <c r="C3" s="9">
        <v>0</v>
      </c>
      <c r="D3" s="20"/>
      <c r="E3" s="10" t="s">
        <v>11</v>
      </c>
      <c r="F3" s="11">
        <v>1.4088799999999999</v>
      </c>
      <c r="G3" s="25" t="s">
        <v>12</v>
      </c>
      <c r="H3" s="26"/>
      <c r="I3" s="26"/>
      <c r="J3" s="26"/>
      <c r="K3" s="26"/>
      <c r="L3" s="26"/>
    </row>
    <row r="4" spans="2:12" x14ac:dyDescent="0.25">
      <c r="E4" s="10" t="s">
        <v>10</v>
      </c>
      <c r="F4" s="12">
        <v>0.88207000000000002</v>
      </c>
      <c r="G4" s="25" t="s">
        <v>14</v>
      </c>
      <c r="H4" s="26"/>
      <c r="I4" s="26"/>
      <c r="J4" s="26"/>
      <c r="K4" s="26"/>
      <c r="L4" s="26"/>
    </row>
    <row r="6" spans="2:12" x14ac:dyDescent="0.25">
      <c r="B6" s="27" t="s">
        <v>16</v>
      </c>
      <c r="C6" s="8" t="s">
        <v>5</v>
      </c>
      <c r="D6" s="17"/>
      <c r="F6" s="1" t="s">
        <v>1</v>
      </c>
    </row>
    <row r="7" spans="2:12" x14ac:dyDescent="0.25">
      <c r="B7" s="28"/>
      <c r="C7" s="14">
        <f>IF(B3&gt;=300,G7,0)</f>
        <v>0</v>
      </c>
      <c r="F7" s="1" t="s">
        <v>0</v>
      </c>
      <c r="G7" s="1">
        <v>2000000</v>
      </c>
    </row>
    <row r="8" spans="2:12" x14ac:dyDescent="0.25">
      <c r="B8" s="28"/>
      <c r="C8" s="14">
        <f>IF(AND((B3&gt;=2001),(B3&lt;=30000)),(B3-2000)*G8,IF(B3&gt;30000,(30000-2000)*G8,0))</f>
        <v>0</v>
      </c>
      <c r="F8" s="1" t="s">
        <v>2</v>
      </c>
      <c r="G8" s="1">
        <v>800</v>
      </c>
    </row>
    <row r="9" spans="2:12" x14ac:dyDescent="0.25">
      <c r="B9" s="28"/>
      <c r="C9" s="14">
        <f>IF(AND((B3&gt;=30001),(B3&lt;=70000)),(B3-30000)*G9,IF(B3&gt;70000,(70000-30000)*G9,0))</f>
        <v>0</v>
      </c>
      <c r="F9" s="1" t="s">
        <v>3</v>
      </c>
      <c r="G9" s="1">
        <v>600</v>
      </c>
    </row>
    <row r="10" spans="2:12" x14ac:dyDescent="0.25">
      <c r="B10" s="28"/>
      <c r="C10" s="14">
        <f>IF(B3&gt;=70001,(B3-70000)*G10,0)</f>
        <v>0</v>
      </c>
      <c r="F10" s="1" t="s">
        <v>4</v>
      </c>
      <c r="G10" s="1">
        <v>400</v>
      </c>
    </row>
    <row r="11" spans="2:12" x14ac:dyDescent="0.25">
      <c r="B11" s="29"/>
      <c r="C11" s="14"/>
    </row>
    <row r="12" spans="2:12" x14ac:dyDescent="0.25">
      <c r="B12" s="13" t="s">
        <v>7</v>
      </c>
      <c r="C12" s="15">
        <f>SUM(C7:C10)</f>
        <v>0</v>
      </c>
    </row>
    <row r="14" spans="2:12" x14ac:dyDescent="0.25">
      <c r="B14" s="27" t="s">
        <v>17</v>
      </c>
      <c r="C14" s="8" t="s">
        <v>5</v>
      </c>
      <c r="D14" s="17"/>
    </row>
    <row r="15" spans="2:12" x14ac:dyDescent="0.25">
      <c r="B15" s="28"/>
      <c r="C15" s="16">
        <f>IF(B3&gt;=300,G15,0)</f>
        <v>0</v>
      </c>
      <c r="F15" s="1" t="s">
        <v>0</v>
      </c>
      <c r="G15" s="1">
        <v>1000000</v>
      </c>
    </row>
    <row r="16" spans="2:12" x14ac:dyDescent="0.25">
      <c r="B16" s="28"/>
      <c r="C16" s="14">
        <f>IF(AND((B3&gt;=2001),(B3&lt;=30000)),(B3-2000)*G16,IF(B3&gt;30000,(30000-2000)*G16,0))</f>
        <v>0</v>
      </c>
      <c r="F16" s="1" t="s">
        <v>2</v>
      </c>
      <c r="G16" s="1">
        <v>400</v>
      </c>
    </row>
    <row r="17" spans="2:7" x14ac:dyDescent="0.25">
      <c r="B17" s="28"/>
      <c r="C17" s="14">
        <f>IF(AND((B3&gt;=30001),(B3&lt;=70000)),(B3-30000)*G17,IF(B3&gt;70000,(70000-30000)*G17,0))</f>
        <v>0</v>
      </c>
      <c r="F17" s="1" t="s">
        <v>3</v>
      </c>
      <c r="G17" s="1">
        <v>300</v>
      </c>
    </row>
    <row r="18" spans="2:7" x14ac:dyDescent="0.25">
      <c r="B18" s="28"/>
      <c r="C18" s="14">
        <f>IF(B3&gt;=70001,(B3-70000)*G18,0)</f>
        <v>0</v>
      </c>
      <c r="F18" s="1" t="s">
        <v>4</v>
      </c>
      <c r="G18" s="1">
        <v>200</v>
      </c>
    </row>
    <row r="19" spans="2:7" x14ac:dyDescent="0.25">
      <c r="B19" s="29"/>
      <c r="C19" s="14"/>
    </row>
    <row r="20" spans="2:7" x14ac:dyDescent="0.25">
      <c r="B20" s="13" t="s">
        <v>7</v>
      </c>
      <c r="C20" s="15">
        <f>SUM(C15:C18)</f>
        <v>0</v>
      </c>
    </row>
    <row r="22" spans="2:7" x14ac:dyDescent="0.25">
      <c r="B22" s="21" t="s">
        <v>18</v>
      </c>
      <c r="C22" s="23" t="s">
        <v>5</v>
      </c>
    </row>
    <row r="23" spans="2:7" x14ac:dyDescent="0.25">
      <c r="B23" s="22"/>
      <c r="C23" s="24"/>
      <c r="D23" s="17"/>
    </row>
    <row r="24" spans="2:7" x14ac:dyDescent="0.25">
      <c r="B24" s="6" t="s">
        <v>7</v>
      </c>
      <c r="C24" s="15">
        <f>175000*C3</f>
        <v>0</v>
      </c>
    </row>
    <row r="26" spans="2:7" x14ac:dyDescent="0.25">
      <c r="B26" s="2" t="s">
        <v>7</v>
      </c>
      <c r="C26" s="3">
        <f>C12+C20+C24</f>
        <v>0</v>
      </c>
      <c r="D26" s="19"/>
    </row>
    <row r="27" spans="2:7" x14ac:dyDescent="0.25">
      <c r="B27" s="4" t="s">
        <v>13</v>
      </c>
      <c r="C27" s="5">
        <f>C26*F3</f>
        <v>0</v>
      </c>
      <c r="D27" s="19"/>
    </row>
    <row r="28" spans="2:7" x14ac:dyDescent="0.25">
      <c r="B28" s="6" t="s">
        <v>8</v>
      </c>
      <c r="C28" s="7">
        <f>C27*F4</f>
        <v>0</v>
      </c>
      <c r="D28" s="19"/>
    </row>
  </sheetData>
  <sheetProtection password="8797" sheet="1" objects="1" scenarios="1"/>
  <mergeCells count="6">
    <mergeCell ref="B22:B23"/>
    <mergeCell ref="C22:C23"/>
    <mergeCell ref="G3:L3"/>
    <mergeCell ref="G4:L4"/>
    <mergeCell ref="B6:B11"/>
    <mergeCell ref="B14:B19"/>
  </mergeCells>
  <hyperlinks>
    <hyperlink ref="G3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Folha2</vt:lpstr>
    </vt:vector>
  </TitlesOfParts>
  <Company>IPTM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psantos</dc:creator>
  <cp:lastModifiedBy>Carolina Fernandes</cp:lastModifiedBy>
  <dcterms:created xsi:type="dcterms:W3CDTF">2015-02-02T16:58:25Z</dcterms:created>
  <dcterms:modified xsi:type="dcterms:W3CDTF">2018-01-23T16:29:43Z</dcterms:modified>
</cp:coreProperties>
</file>